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-120" yWindow="-120" windowWidth="29040" windowHeight="15840" tabRatio="597"/>
  </bookViews>
  <sheets>
    <sheet name="CER RIFIUTI " sheetId="2" r:id="rId1"/>
  </sheets>
  <calcPr calcId="191029"/>
</workbook>
</file>

<file path=xl/calcChain.xml><?xml version="1.0" encoding="utf-8"?>
<calcChain xmlns="http://schemas.openxmlformats.org/spreadsheetml/2006/main">
  <c r="AF31" i="2" l="1"/>
  <c r="L36" i="2"/>
  <c r="AG9" i="2"/>
  <c r="AG10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H23" i="2" s="1"/>
  <c r="AI23" i="2" s="1"/>
  <c r="AG24" i="2"/>
  <c r="AG25" i="2"/>
  <c r="AG26" i="2"/>
  <c r="AG27" i="2"/>
  <c r="AG28" i="2"/>
  <c r="AG29" i="2"/>
  <c r="AG30" i="2"/>
  <c r="AG31" i="2"/>
  <c r="AH31" i="2" s="1"/>
  <c r="AI31" i="2" s="1"/>
  <c r="AG32" i="2"/>
  <c r="AG33" i="2"/>
  <c r="AG34" i="2"/>
  <c r="AG35" i="2"/>
  <c r="AF10" i="2"/>
  <c r="AF12" i="2"/>
  <c r="AF13" i="2"/>
  <c r="AF14" i="2"/>
  <c r="AH14" i="2" s="1"/>
  <c r="AF15" i="2"/>
  <c r="AH15" i="2" s="1"/>
  <c r="AI15" i="2" s="1"/>
  <c r="AF16" i="2"/>
  <c r="AF17" i="2"/>
  <c r="AF18" i="2"/>
  <c r="AF19" i="2"/>
  <c r="AF20" i="2"/>
  <c r="AF21" i="2"/>
  <c r="AF22" i="2"/>
  <c r="AI22" i="2" s="1"/>
  <c r="AF23" i="2"/>
  <c r="AF24" i="2"/>
  <c r="AF25" i="2"/>
  <c r="AF26" i="2"/>
  <c r="AF27" i="2"/>
  <c r="AF28" i="2"/>
  <c r="AF29" i="2"/>
  <c r="AF30" i="2"/>
  <c r="AH30" i="2" s="1"/>
  <c r="AF32" i="2"/>
  <c r="AI32" i="2" s="1"/>
  <c r="AF33" i="2"/>
  <c r="AF34" i="2"/>
  <c r="AF35" i="2"/>
  <c r="AH35" i="2" s="1"/>
  <c r="AI35" i="2" s="1"/>
  <c r="AF8" i="2"/>
  <c r="J36" i="2"/>
  <c r="AB36" i="2"/>
  <c r="AG8" i="2"/>
  <c r="AH8" i="2" s="1"/>
  <c r="AH11" i="2"/>
  <c r="AI11" i="2" s="1"/>
  <c r="AH28" i="2"/>
  <c r="AI28" i="2" s="1"/>
  <c r="P36" i="2"/>
  <c r="M36" i="2"/>
  <c r="K36" i="2"/>
  <c r="F36" i="2"/>
  <c r="E36" i="2"/>
  <c r="R36" i="2"/>
  <c r="Z36" i="2"/>
  <c r="AA36" i="2"/>
  <c r="Y36" i="2"/>
  <c r="O36" i="2"/>
  <c r="G36" i="2"/>
  <c r="N36" i="2"/>
  <c r="Q36" i="2"/>
  <c r="S36" i="2"/>
  <c r="T36" i="2"/>
  <c r="U36" i="2"/>
  <c r="V36" i="2"/>
  <c r="W36" i="2"/>
  <c r="X36" i="2"/>
  <c r="AC36" i="2"/>
  <c r="AD36" i="2"/>
  <c r="AE36" i="2"/>
  <c r="I36" i="2"/>
  <c r="C36" i="2"/>
  <c r="D36" i="2"/>
  <c r="H36" i="2"/>
  <c r="AH20" i="2"/>
  <c r="AI20" i="2"/>
  <c r="AH10" i="2"/>
  <c r="AI10" i="2"/>
  <c r="AH24" i="2"/>
  <c r="AI24" i="2" s="1"/>
  <c r="AH19" i="2"/>
  <c r="AI19" i="2"/>
  <c r="AH12" i="2"/>
  <c r="AI12" i="2"/>
  <c r="AH18" i="2"/>
  <c r="AI18" i="2"/>
  <c r="AH33" i="2"/>
  <c r="AH29" i="2"/>
  <c r="AI29" i="2" s="1"/>
  <c r="AH25" i="2"/>
  <c r="AI25" i="2" s="1"/>
  <c r="AH21" i="2"/>
  <c r="AI21" i="2" s="1"/>
  <c r="AH17" i="2"/>
  <c r="AI17" i="2" s="1"/>
  <c r="AH13" i="2"/>
  <c r="AI13" i="2" s="1"/>
  <c r="AH9" i="2"/>
  <c r="AI9" i="2" s="1"/>
  <c r="AH27" i="2"/>
  <c r="AI27" i="2" s="1"/>
  <c r="AH34" i="2"/>
  <c r="AI34" i="2" s="1"/>
  <c r="AH16" i="2"/>
  <c r="AI16" i="2" s="1"/>
  <c r="AH26" i="2"/>
  <c r="AI26" i="2" s="1"/>
  <c r="AH22" i="2"/>
  <c r="AH32" i="2"/>
  <c r="AI33" i="2"/>
  <c r="AG36" i="2" l="1"/>
  <c r="AF36" i="2"/>
  <c r="AH36" i="2"/>
  <c r="AI8" i="2"/>
  <c r="AI30" i="2"/>
  <c r="AI14" i="2"/>
  <c r="AI36" i="2" l="1"/>
</calcChain>
</file>

<file path=xl/sharedStrings.xml><?xml version="1.0" encoding="utf-8"?>
<sst xmlns="http://schemas.openxmlformats.org/spreadsheetml/2006/main" count="66" uniqueCount="36">
  <si>
    <t>RSI</t>
  </si>
  <si>
    <t>RD</t>
  </si>
  <si>
    <t>% RD</t>
  </si>
  <si>
    <t>TOTALE</t>
  </si>
  <si>
    <t>COMUNE</t>
  </si>
  <si>
    <t>Aci Bonaccorsi</t>
  </si>
  <si>
    <t>Aci Castello</t>
  </si>
  <si>
    <t>Acicatena</t>
  </si>
  <si>
    <t>Aci Sant'Antonio</t>
  </si>
  <si>
    <t>Belpasso</t>
  </si>
  <si>
    <t>Biancavilla</t>
  </si>
  <si>
    <t>Camporotondo Etneo</t>
  </si>
  <si>
    <t>Catania</t>
  </si>
  <si>
    <t>Gravina di Catania</t>
  </si>
  <si>
    <t>Mascalucia</t>
  </si>
  <si>
    <t>Milo</t>
  </si>
  <si>
    <t>Misterbianco</t>
  </si>
  <si>
    <t>Motta Sant'Anastasia</t>
  </si>
  <si>
    <t>Nicolosi</t>
  </si>
  <si>
    <t>Paternò</t>
  </si>
  <si>
    <t>Pedara</t>
  </si>
  <si>
    <t>Ragalna</t>
  </si>
  <si>
    <t>San Giovanni La Punta</t>
  </si>
  <si>
    <t>San Gregorio di Catania</t>
  </si>
  <si>
    <t>San Pietro Clarenza</t>
  </si>
  <si>
    <t>Sant'Agata Li Battiati</t>
  </si>
  <si>
    <t>Sant'Alfio</t>
  </si>
  <si>
    <t>Santa Maria di Licodia</t>
  </si>
  <si>
    <t>Trecastagni</t>
  </si>
  <si>
    <t>Tremestieri Etneo</t>
  </si>
  <si>
    <t>Valverde</t>
  </si>
  <si>
    <t>Viagrande</t>
  </si>
  <si>
    <t>Zafferana Etnea</t>
  </si>
  <si>
    <t>Rif. Tot.</t>
  </si>
  <si>
    <t>Quantità Rifiuti Raccolti nei Comuni della SRR "Catania Area Metropolitana" distinti per tipologia espressi in tonn 1^ Trimestre 2021</t>
  </si>
  <si>
    <t>Zafferana 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</si>
</sst>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3" fillId="8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0" xfId="0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Border="1"/>
    <xf numFmtId="0" fontId="4" fillId="2" borderId="11" xfId="0" applyFont="1" applyFill="1" applyBorder="1" applyAlignment="1">
      <alignment horizontal="center"/>
    </xf>
    <xf numFmtId="0" fontId="5" fillId="0" borderId="2" xfId="0" applyFont="1" applyBorder="1"/>
    <xf numFmtId="0" fontId="4" fillId="2" borderId="7" xfId="0" applyFont="1" applyFill="1" applyBorder="1"/>
    <xf numFmtId="4" fontId="4" fillId="2" borderId="8" xfId="0" applyNumberFormat="1" applyFont="1" applyFill="1" applyBorder="1"/>
    <xf numFmtId="0" fontId="4" fillId="2" borderId="1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Border="1"/>
    <xf numFmtId="4" fontId="4" fillId="2" borderId="14" xfId="0" applyNumberFormat="1" applyFont="1" applyFill="1" applyBorder="1"/>
    <xf numFmtId="0" fontId="8" fillId="3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0" fontId="8" fillId="5" borderId="3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0" borderId="16" xfId="0" applyFont="1" applyBorder="1"/>
    <xf numFmtId="4" fontId="5" fillId="0" borderId="2" xfId="0" applyNumberFormat="1" applyFont="1" applyBorder="1"/>
    <xf numFmtId="4" fontId="4" fillId="3" borderId="8" xfId="0" applyNumberFormat="1" applyFont="1" applyFill="1" applyBorder="1"/>
    <xf numFmtId="0" fontId="4" fillId="3" borderId="17" xfId="0" applyFont="1" applyFill="1" applyBorder="1"/>
    <xf numFmtId="10" fontId="8" fillId="6" borderId="9" xfId="0" applyNumberFormat="1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7" borderId="2" xfId="0" applyFont="1" applyFill="1" applyBorder="1"/>
    <xf numFmtId="4" fontId="5" fillId="0" borderId="10" xfId="0" applyNumberFormat="1" applyFont="1" applyBorder="1"/>
    <xf numFmtId="4" fontId="0" fillId="0" borderId="0" xfId="0" applyNumberFormat="1"/>
    <xf numFmtId="0" fontId="4" fillId="2" borderId="0" xfId="0" applyFont="1" applyFill="1" applyBorder="1" applyAlignment="1">
      <alignment horizontal="center"/>
    </xf>
    <xf numFmtId="4" fontId="5" fillId="3" borderId="2" xfId="0" applyNumberFormat="1" applyFont="1" applyFill="1" applyBorder="1"/>
    <xf numFmtId="4" fontId="5" fillId="3" borderId="1" xfId="0" applyNumberFormat="1" applyFont="1" applyFill="1" applyBorder="1"/>
    <xf numFmtId="0" fontId="0" fillId="4" borderId="0" xfId="0" applyFill="1"/>
    <xf numFmtId="4" fontId="5" fillId="7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/>
    <xf numFmtId="4" fontId="5" fillId="7" borderId="13" xfId="0" applyNumberFormat="1" applyFont="1" applyFill="1" applyBorder="1"/>
    <xf numFmtId="4" fontId="5" fillId="7" borderId="2" xfId="0" applyNumberFormat="1" applyFont="1" applyFill="1" applyBorder="1"/>
    <xf numFmtId="0" fontId="0" fillId="7" borderId="0" xfId="0" applyFill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2">
    <cellStyle name="Normale" xfId="0" builtinId="0"/>
    <cellStyle name="Stile 1" xfId="1"/>
  </cellStyles>
  <dxfs count="0"/>
  <tableStyles count="1" defaultTableStyle="TableStyleMedium2" defaultPivotStyle="PivotStyleLight16">
    <tableStyle name="Stile tabel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10" zoomScale="90" zoomScaleNormal="90" workbookViewId="0">
      <selection activeCell="AE35" sqref="AE35"/>
    </sheetView>
  </sheetViews>
  <sheetFormatPr defaultRowHeight="12.75" x14ac:dyDescent="0.2"/>
  <cols>
    <col min="1" max="1" width="5.42578125" customWidth="1"/>
    <col min="2" max="2" width="19.7109375" bestFit="1" customWidth="1"/>
    <col min="3" max="4" width="7.7109375" bestFit="1" customWidth="1"/>
    <col min="5" max="6" width="6.85546875" bestFit="1" customWidth="1"/>
    <col min="7" max="7" width="7.7109375" bestFit="1" customWidth="1"/>
    <col min="8" max="8" width="8.7109375" bestFit="1" customWidth="1"/>
    <col min="9" max="9" width="6.85546875" bestFit="1" customWidth="1"/>
    <col min="10" max="10" width="6.85546875" customWidth="1"/>
    <col min="11" max="12" width="8.140625" customWidth="1"/>
    <col min="13" max="13" width="5.85546875" bestFit="1" customWidth="1"/>
    <col min="14" max="15" width="8.7109375" bestFit="1" customWidth="1"/>
    <col min="16" max="16" width="8.7109375" customWidth="1"/>
    <col min="17" max="23" width="6.85546875" bestFit="1" customWidth="1"/>
    <col min="24" max="24" width="7.7109375" bestFit="1" customWidth="1"/>
    <col min="25" max="25" width="7.85546875" customWidth="1"/>
    <col min="26" max="27" width="6.85546875" bestFit="1" customWidth="1"/>
    <col min="28" max="28" width="6.85546875" customWidth="1"/>
    <col min="29" max="29" width="7.7109375" bestFit="1" customWidth="1"/>
    <col min="30" max="30" width="12" bestFit="1" customWidth="1"/>
    <col min="31" max="31" width="11.140625" bestFit="1" customWidth="1"/>
    <col min="32" max="32" width="12" bestFit="1" customWidth="1"/>
    <col min="33" max="34" width="13" bestFit="1" customWidth="1"/>
    <col min="35" max="35" width="7.7109375" bestFit="1" customWidth="1"/>
    <col min="36" max="36" width="19.7109375" bestFit="1" customWidth="1"/>
  </cols>
  <sheetData>
    <row r="1" spans="1:36" ht="18" x14ac:dyDescent="0.25">
      <c r="D1" s="2"/>
      <c r="E1" s="2"/>
      <c r="F1" s="2"/>
      <c r="G1" s="2"/>
    </row>
    <row r="2" spans="1:36" ht="18" x14ac:dyDescent="0.25">
      <c r="D2" s="2"/>
      <c r="E2" s="2"/>
      <c r="F2" s="2"/>
      <c r="G2" s="2"/>
    </row>
    <row r="4" spans="1:36" ht="13.5" thickBot="1" x14ac:dyDescent="0.25"/>
    <row r="5" spans="1:36" x14ac:dyDescent="0.2">
      <c r="B5" s="41" t="s">
        <v>34</v>
      </c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4"/>
    </row>
    <row r="6" spans="1:36" ht="13.5" thickBot="1" x14ac:dyDescent="0.25">
      <c r="B6" s="45"/>
      <c r="C6" s="46"/>
      <c r="D6" s="46"/>
      <c r="E6" s="46"/>
      <c r="F6" s="46"/>
      <c r="G6" s="46"/>
      <c r="H6" s="46"/>
      <c r="I6" s="47"/>
      <c r="J6" s="48"/>
      <c r="K6" s="48"/>
      <c r="L6" s="48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9"/>
    </row>
    <row r="7" spans="1:36" ht="16.5" thickBot="1" x14ac:dyDescent="0.3">
      <c r="A7" s="1"/>
      <c r="B7" s="7" t="s">
        <v>4</v>
      </c>
      <c r="C7" s="3">
        <v>150101</v>
      </c>
      <c r="D7" s="3">
        <v>150102</v>
      </c>
      <c r="E7" s="3">
        <v>150103</v>
      </c>
      <c r="F7" s="3">
        <v>150104</v>
      </c>
      <c r="G7" s="3">
        <v>150106</v>
      </c>
      <c r="H7" s="3">
        <v>150107</v>
      </c>
      <c r="I7" s="11">
        <v>160103</v>
      </c>
      <c r="J7" s="32">
        <v>170504</v>
      </c>
      <c r="K7" s="27">
        <v>170904</v>
      </c>
      <c r="L7" s="27">
        <v>170302</v>
      </c>
      <c r="M7" s="26">
        <v>80318</v>
      </c>
      <c r="N7" s="28">
        <v>200101</v>
      </c>
      <c r="O7" s="3">
        <v>200108</v>
      </c>
      <c r="P7" s="3">
        <v>200302</v>
      </c>
      <c r="Q7" s="3">
        <v>200110</v>
      </c>
      <c r="R7" s="3">
        <v>200121</v>
      </c>
      <c r="S7" s="3">
        <v>200123</v>
      </c>
      <c r="T7" s="3">
        <v>200125</v>
      </c>
      <c r="U7" s="3">
        <v>200132</v>
      </c>
      <c r="V7" s="3">
        <v>200134</v>
      </c>
      <c r="W7" s="3">
        <v>200135</v>
      </c>
      <c r="X7" s="3">
        <v>200136</v>
      </c>
      <c r="Y7" s="3">
        <v>200138</v>
      </c>
      <c r="Z7" s="3">
        <v>200139</v>
      </c>
      <c r="AA7" s="3">
        <v>200140</v>
      </c>
      <c r="AB7" s="3">
        <v>200303</v>
      </c>
      <c r="AC7" s="3">
        <v>200201</v>
      </c>
      <c r="AD7" s="3">
        <v>200301</v>
      </c>
      <c r="AE7" s="11">
        <v>200307</v>
      </c>
      <c r="AF7" s="15" t="s">
        <v>1</v>
      </c>
      <c r="AG7" s="16" t="s">
        <v>0</v>
      </c>
      <c r="AH7" s="17" t="s">
        <v>33</v>
      </c>
      <c r="AI7" s="18" t="s">
        <v>2</v>
      </c>
      <c r="AJ7" s="20" t="s">
        <v>4</v>
      </c>
    </row>
    <row r="8" spans="1:36" ht="15.75" x14ac:dyDescent="0.25">
      <c r="A8" s="1"/>
      <c r="B8" s="29" t="s">
        <v>5</v>
      </c>
      <c r="C8" s="4">
        <v>2.2999999999999998</v>
      </c>
      <c r="D8" s="4">
        <v>30.34</v>
      </c>
      <c r="E8" s="4">
        <v>0</v>
      </c>
      <c r="F8" s="4">
        <v>0</v>
      </c>
      <c r="G8" s="4">
        <v>0</v>
      </c>
      <c r="H8" s="4">
        <v>31.58</v>
      </c>
      <c r="I8" s="6">
        <v>0</v>
      </c>
      <c r="J8" s="30">
        <v>7.48</v>
      </c>
      <c r="K8" s="30">
        <v>0</v>
      </c>
      <c r="L8" s="30">
        <v>0</v>
      </c>
      <c r="M8" s="30">
        <v>0</v>
      </c>
      <c r="N8" s="6">
        <v>29.82</v>
      </c>
      <c r="O8" s="6">
        <v>138.30000000000001</v>
      </c>
      <c r="P8" s="6">
        <v>0</v>
      </c>
      <c r="Q8" s="6">
        <v>0</v>
      </c>
      <c r="R8" s="6">
        <v>0</v>
      </c>
      <c r="S8" s="6">
        <v>0.76</v>
      </c>
      <c r="T8" s="6">
        <v>0</v>
      </c>
      <c r="U8" s="6">
        <v>0.2</v>
      </c>
      <c r="V8" s="6">
        <v>0</v>
      </c>
      <c r="W8" s="6">
        <v>0</v>
      </c>
      <c r="X8" s="6">
        <v>0</v>
      </c>
      <c r="Y8" s="6">
        <v>1.6</v>
      </c>
      <c r="Z8" s="6">
        <v>2.58</v>
      </c>
      <c r="AA8" s="6">
        <v>0</v>
      </c>
      <c r="AB8" s="6">
        <v>10.92</v>
      </c>
      <c r="AC8" s="6">
        <v>109.68</v>
      </c>
      <c r="AD8" s="6">
        <v>78.260000000000005</v>
      </c>
      <c r="AE8" s="13">
        <v>20.100000000000001</v>
      </c>
      <c r="AF8" s="22">
        <f>C8+D8+E8+F8+G8+H8+I8+J8++K8+M8+N8+O8+Q8+R8+S8+T8+U8+V8+W8+X8+Y8+Z8+AA8+AB8+AC8+0.4*AE8</f>
        <v>373.6</v>
      </c>
      <c r="AG8" s="6">
        <f>AD8+0.6*AE8</f>
        <v>90.320000000000007</v>
      </c>
      <c r="AH8" s="6">
        <f>AF8+AG8</f>
        <v>463.92</v>
      </c>
      <c r="AI8" s="19">
        <f>AF8/AH8</f>
        <v>0.80531126056216595</v>
      </c>
      <c r="AJ8" s="21" t="s">
        <v>5</v>
      </c>
    </row>
    <row r="9" spans="1:36" ht="15.75" x14ac:dyDescent="0.25">
      <c r="A9" s="1"/>
      <c r="B9" s="29" t="s">
        <v>6</v>
      </c>
      <c r="C9" s="4">
        <v>27.44</v>
      </c>
      <c r="D9" s="4">
        <v>108.88</v>
      </c>
      <c r="E9" s="4">
        <v>0</v>
      </c>
      <c r="F9" s="4">
        <v>8.4</v>
      </c>
      <c r="G9" s="4">
        <v>0</v>
      </c>
      <c r="H9" s="4">
        <v>111.56</v>
      </c>
      <c r="I9" s="5">
        <v>0.04</v>
      </c>
      <c r="J9" s="5">
        <v>0</v>
      </c>
      <c r="K9" s="5">
        <v>10.92</v>
      </c>
      <c r="L9" s="5">
        <v>0</v>
      </c>
      <c r="M9" s="5">
        <v>0</v>
      </c>
      <c r="N9" s="5">
        <v>125.1</v>
      </c>
      <c r="O9" s="5">
        <v>458.82</v>
      </c>
      <c r="P9" s="5">
        <v>0</v>
      </c>
      <c r="Q9" s="5">
        <v>0</v>
      </c>
      <c r="R9" s="5">
        <v>0.1</v>
      </c>
      <c r="S9" s="5">
        <v>1.78</v>
      </c>
      <c r="T9" s="5">
        <v>0</v>
      </c>
      <c r="U9" s="5">
        <v>0.27700000000000002</v>
      </c>
      <c r="V9" s="5">
        <v>0.17799999999999999</v>
      </c>
      <c r="W9" s="5">
        <v>3.24</v>
      </c>
      <c r="X9" s="5">
        <v>3.9</v>
      </c>
      <c r="Y9" s="5">
        <v>32.119999999999997</v>
      </c>
      <c r="Z9" s="5">
        <v>3.52</v>
      </c>
      <c r="AA9" s="5">
        <v>2.1</v>
      </c>
      <c r="AB9" s="5">
        <v>0</v>
      </c>
      <c r="AC9" s="5">
        <v>65.22</v>
      </c>
      <c r="AD9" s="5">
        <v>585.38</v>
      </c>
      <c r="AE9" s="12">
        <v>17.420000000000002</v>
      </c>
      <c r="AF9" s="22">
        <v>971.56</v>
      </c>
      <c r="AG9" s="6">
        <f t="shared" ref="AG9:AG36" si="0">AD9+0.6*AE9</f>
        <v>595.83199999999999</v>
      </c>
      <c r="AH9" s="6">
        <f t="shared" ref="AH9:AH35" si="1">AF9+AG9</f>
        <v>1567.3919999999998</v>
      </c>
      <c r="AI9" s="19">
        <f t="shared" ref="AI9:AI36" si="2">AF9/AH9</f>
        <v>0.61985769992446049</v>
      </c>
      <c r="AJ9" s="21" t="s">
        <v>6</v>
      </c>
    </row>
    <row r="10" spans="1:36" ht="15.75" x14ac:dyDescent="0.25">
      <c r="A10" s="1"/>
      <c r="B10" s="8" t="s">
        <v>7</v>
      </c>
      <c r="C10" s="4">
        <v>53.44</v>
      </c>
      <c r="D10" s="4">
        <v>132.34</v>
      </c>
      <c r="E10" s="4">
        <v>0</v>
      </c>
      <c r="F10" s="4">
        <v>0</v>
      </c>
      <c r="G10" s="4">
        <v>0</v>
      </c>
      <c r="H10" s="4">
        <v>163.36000000000001</v>
      </c>
      <c r="I10" s="6">
        <v>0</v>
      </c>
      <c r="J10" s="6">
        <v>39.9</v>
      </c>
      <c r="K10" s="6">
        <v>63.12</v>
      </c>
      <c r="L10" s="6">
        <v>0</v>
      </c>
      <c r="M10" s="6">
        <v>0</v>
      </c>
      <c r="N10" s="6">
        <v>129.80000000000001</v>
      </c>
      <c r="O10" s="6">
        <v>553.34</v>
      </c>
      <c r="P10" s="6">
        <v>0</v>
      </c>
      <c r="Q10" s="6">
        <v>1.7</v>
      </c>
      <c r="R10" s="6">
        <v>0</v>
      </c>
      <c r="S10" s="6">
        <v>2</v>
      </c>
      <c r="T10" s="6">
        <v>0.15</v>
      </c>
      <c r="U10" s="6">
        <v>0</v>
      </c>
      <c r="V10" s="6">
        <v>0</v>
      </c>
      <c r="W10" s="6">
        <v>10.220000000000001</v>
      </c>
      <c r="X10" s="6">
        <v>0.94</v>
      </c>
      <c r="Y10" s="6">
        <v>41.86</v>
      </c>
      <c r="Z10" s="6">
        <v>2.86</v>
      </c>
      <c r="AA10" s="6">
        <v>1.3</v>
      </c>
      <c r="AB10" s="6">
        <v>0</v>
      </c>
      <c r="AC10" s="6">
        <v>46.54</v>
      </c>
      <c r="AD10" s="6">
        <v>1240.5999999999999</v>
      </c>
      <c r="AE10" s="13">
        <v>46.8</v>
      </c>
      <c r="AF10" s="22">
        <f t="shared" ref="AF10:AF36" si="3">C10+D10+E10+F10+G10+H10+I10+J10++K10+M10+N10+O10+Q10+R10+S10+T10+U10+V10+W10+X10+Y10+Z10+AA10+AB10+AC10+0.4*AE10</f>
        <v>1261.5900000000001</v>
      </c>
      <c r="AG10" s="6">
        <f t="shared" si="0"/>
        <v>1268.6799999999998</v>
      </c>
      <c r="AH10" s="6">
        <f t="shared" si="1"/>
        <v>2530.27</v>
      </c>
      <c r="AI10" s="19">
        <f t="shared" si="2"/>
        <v>0.49859896374695195</v>
      </c>
      <c r="AJ10" s="21" t="s">
        <v>7</v>
      </c>
    </row>
    <row r="11" spans="1:36" ht="15.75" x14ac:dyDescent="0.25">
      <c r="A11" s="1"/>
      <c r="B11" s="29" t="s">
        <v>8</v>
      </c>
      <c r="C11" s="4">
        <v>49.14</v>
      </c>
      <c r="D11" s="4">
        <v>148.54</v>
      </c>
      <c r="E11" s="4">
        <v>0</v>
      </c>
      <c r="F11" s="4">
        <v>0</v>
      </c>
      <c r="G11" s="4">
        <v>0</v>
      </c>
      <c r="H11" s="4">
        <v>83.34</v>
      </c>
      <c r="I11" s="6">
        <v>1.18</v>
      </c>
      <c r="J11" s="6">
        <v>0</v>
      </c>
      <c r="K11" s="6">
        <v>0</v>
      </c>
      <c r="L11" s="6">
        <v>0</v>
      </c>
      <c r="M11" s="6">
        <v>0</v>
      </c>
      <c r="N11" s="6">
        <v>152.66</v>
      </c>
      <c r="O11" s="6">
        <v>447.76</v>
      </c>
      <c r="P11" s="6">
        <v>0</v>
      </c>
      <c r="Q11" s="6">
        <v>2.3199999999999998</v>
      </c>
      <c r="R11" s="6">
        <v>0</v>
      </c>
      <c r="S11" s="6">
        <v>2.84</v>
      </c>
      <c r="T11" s="6">
        <v>0</v>
      </c>
      <c r="U11" s="6">
        <v>9.8000000000000004E-2</v>
      </c>
      <c r="V11" s="6">
        <v>0</v>
      </c>
      <c r="W11" s="6">
        <v>3.7</v>
      </c>
      <c r="X11" s="6">
        <v>2.72</v>
      </c>
      <c r="Y11" s="6">
        <v>9.3800000000000008</v>
      </c>
      <c r="Z11" s="6">
        <v>0</v>
      </c>
      <c r="AA11" s="6">
        <v>0</v>
      </c>
      <c r="AB11" s="6">
        <v>0</v>
      </c>
      <c r="AC11" s="6">
        <v>20.96</v>
      </c>
      <c r="AD11" s="6">
        <v>585.38</v>
      </c>
      <c r="AE11" s="13">
        <v>43.68</v>
      </c>
      <c r="AF11" s="22">
        <v>942.11</v>
      </c>
      <c r="AG11" s="6">
        <v>908.548</v>
      </c>
      <c r="AH11" s="6">
        <f t="shared" si="1"/>
        <v>1850.6579999999999</v>
      </c>
      <c r="AI11" s="19">
        <f t="shared" si="2"/>
        <v>0.50906758569114341</v>
      </c>
      <c r="AJ11" s="21" t="s">
        <v>8</v>
      </c>
    </row>
    <row r="12" spans="1:36" ht="15.75" x14ac:dyDescent="0.25">
      <c r="A12" s="1"/>
      <c r="B12" s="8" t="s">
        <v>9</v>
      </c>
      <c r="C12" s="4">
        <v>172.96</v>
      </c>
      <c r="D12" s="4">
        <v>41.76</v>
      </c>
      <c r="E12" s="4">
        <v>0</v>
      </c>
      <c r="F12" s="4">
        <v>0</v>
      </c>
      <c r="G12" s="4">
        <v>183.04</v>
      </c>
      <c r="H12" s="4">
        <v>123.9</v>
      </c>
      <c r="I12" s="6">
        <v>2.25</v>
      </c>
      <c r="J12" s="6">
        <v>0</v>
      </c>
      <c r="K12" s="6">
        <v>94.52</v>
      </c>
      <c r="L12" s="6">
        <v>0</v>
      </c>
      <c r="M12" s="6">
        <v>0.36</v>
      </c>
      <c r="N12" s="6">
        <v>224.76</v>
      </c>
      <c r="O12" s="6">
        <v>768.42</v>
      </c>
      <c r="P12" s="6">
        <v>0</v>
      </c>
      <c r="Q12" s="6">
        <v>1.84</v>
      </c>
      <c r="R12" s="6">
        <v>0.23</v>
      </c>
      <c r="S12" s="6">
        <v>0</v>
      </c>
      <c r="T12" s="6">
        <v>0.41</v>
      </c>
      <c r="U12" s="6">
        <v>0.28000000000000003</v>
      </c>
      <c r="V12" s="6">
        <v>0.34</v>
      </c>
      <c r="W12" s="6">
        <v>3.04</v>
      </c>
      <c r="X12" s="6">
        <v>0</v>
      </c>
      <c r="Y12" s="6">
        <v>90.5</v>
      </c>
      <c r="Z12" s="6">
        <v>8.1199999999999992</v>
      </c>
      <c r="AA12" s="6">
        <v>0</v>
      </c>
      <c r="AB12" s="6">
        <v>96.52</v>
      </c>
      <c r="AC12" s="6">
        <v>38.22</v>
      </c>
      <c r="AD12" s="6">
        <v>804.58</v>
      </c>
      <c r="AE12" s="13">
        <v>42</v>
      </c>
      <c r="AF12" s="22">
        <f t="shared" si="3"/>
        <v>1868.2699999999995</v>
      </c>
      <c r="AG12" s="6">
        <f t="shared" si="0"/>
        <v>829.78000000000009</v>
      </c>
      <c r="AH12" s="6">
        <f t="shared" si="1"/>
        <v>2698.0499999999997</v>
      </c>
      <c r="AI12" s="19">
        <f t="shared" si="2"/>
        <v>0.69245195604232679</v>
      </c>
      <c r="AJ12" s="21" t="s">
        <v>9</v>
      </c>
    </row>
    <row r="13" spans="1:36" ht="15.75" x14ac:dyDescent="0.25">
      <c r="A13" s="1"/>
      <c r="B13" s="29" t="s">
        <v>10</v>
      </c>
      <c r="C13" s="4">
        <v>57.9</v>
      </c>
      <c r="D13" s="4">
        <v>0</v>
      </c>
      <c r="E13" s="4">
        <v>0</v>
      </c>
      <c r="F13" s="4">
        <v>0</v>
      </c>
      <c r="G13" s="4">
        <v>179.09</v>
      </c>
      <c r="H13" s="4">
        <v>98.68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154.72</v>
      </c>
      <c r="O13" s="6">
        <v>728.82</v>
      </c>
      <c r="P13" s="6">
        <v>0</v>
      </c>
      <c r="Q13" s="6">
        <v>0</v>
      </c>
      <c r="R13" s="6">
        <v>0</v>
      </c>
      <c r="S13" s="6">
        <v>1.8</v>
      </c>
      <c r="T13" s="6">
        <v>0</v>
      </c>
      <c r="U13" s="6">
        <v>0.08</v>
      </c>
      <c r="V13" s="6">
        <v>0</v>
      </c>
      <c r="W13" s="6">
        <v>2.64</v>
      </c>
      <c r="X13" s="6">
        <v>0</v>
      </c>
      <c r="Y13" s="6">
        <v>5.22</v>
      </c>
      <c r="Z13" s="6">
        <v>0</v>
      </c>
      <c r="AA13" s="6">
        <v>1.7</v>
      </c>
      <c r="AB13" s="6">
        <v>0</v>
      </c>
      <c r="AC13" s="6">
        <v>9.3800000000000008</v>
      </c>
      <c r="AD13" s="6">
        <v>536.67999999999995</v>
      </c>
      <c r="AE13" s="13">
        <v>3.38</v>
      </c>
      <c r="AF13" s="22">
        <f t="shared" si="3"/>
        <v>1241.3820000000003</v>
      </c>
      <c r="AG13" s="6">
        <f t="shared" si="0"/>
        <v>538.70799999999997</v>
      </c>
      <c r="AH13" s="6">
        <f t="shared" si="1"/>
        <v>1780.0900000000001</v>
      </c>
      <c r="AI13" s="19">
        <f t="shared" si="2"/>
        <v>0.69737035767854449</v>
      </c>
      <c r="AJ13" s="21" t="s">
        <v>10</v>
      </c>
    </row>
    <row r="14" spans="1:36" ht="15.75" x14ac:dyDescent="0.25">
      <c r="A14" s="1"/>
      <c r="B14" s="29" t="s">
        <v>11</v>
      </c>
      <c r="C14" s="4">
        <v>8.16</v>
      </c>
      <c r="D14" s="4">
        <v>38.880000000000003</v>
      </c>
      <c r="E14" s="4">
        <v>0</v>
      </c>
      <c r="F14" s="4">
        <v>0</v>
      </c>
      <c r="G14" s="4">
        <v>0</v>
      </c>
      <c r="H14" s="4">
        <v>24.4</v>
      </c>
      <c r="I14" s="6">
        <v>0</v>
      </c>
      <c r="J14" s="6">
        <v>0</v>
      </c>
      <c r="K14" s="6">
        <v>44</v>
      </c>
      <c r="L14" s="6">
        <v>0</v>
      </c>
      <c r="M14" s="6">
        <v>0.01</v>
      </c>
      <c r="N14" s="6">
        <v>36.58</v>
      </c>
      <c r="O14" s="6">
        <v>150.53899999999999</v>
      </c>
      <c r="P14" s="6">
        <v>0</v>
      </c>
      <c r="Q14" s="6">
        <v>0</v>
      </c>
      <c r="R14" s="6">
        <v>0</v>
      </c>
      <c r="S14" s="6">
        <v>3.5999999999999997E-2</v>
      </c>
      <c r="T14" s="6">
        <v>0</v>
      </c>
      <c r="U14" s="6">
        <v>1.2999999999999999E-2</v>
      </c>
      <c r="V14" s="6">
        <v>0.14000000000000001</v>
      </c>
      <c r="W14" s="6">
        <v>1.96</v>
      </c>
      <c r="X14" s="6">
        <v>0</v>
      </c>
      <c r="Y14" s="6">
        <v>28.5</v>
      </c>
      <c r="Z14" s="6">
        <v>0</v>
      </c>
      <c r="AA14" s="6">
        <v>0</v>
      </c>
      <c r="AB14" s="6">
        <v>6.96</v>
      </c>
      <c r="AC14" s="6">
        <v>10.56</v>
      </c>
      <c r="AD14" s="6">
        <v>116.795</v>
      </c>
      <c r="AE14" s="13">
        <v>6.94</v>
      </c>
      <c r="AF14" s="22">
        <f t="shared" si="3"/>
        <v>353.5139999999999</v>
      </c>
      <c r="AG14" s="6">
        <f t="shared" si="0"/>
        <v>120.959</v>
      </c>
      <c r="AH14" s="6">
        <f t="shared" si="1"/>
        <v>474.4729999999999</v>
      </c>
      <c r="AI14" s="19">
        <f t="shared" si="2"/>
        <v>0.74506663182098865</v>
      </c>
      <c r="AJ14" s="21" t="s">
        <v>11</v>
      </c>
    </row>
    <row r="15" spans="1:36" ht="15.75" x14ac:dyDescent="0.25">
      <c r="A15" s="1"/>
      <c r="B15" s="8" t="s">
        <v>12</v>
      </c>
      <c r="C15" s="4">
        <v>926.86</v>
      </c>
      <c r="D15" s="4">
        <v>39.380000000000003</v>
      </c>
      <c r="E15" s="4">
        <v>0</v>
      </c>
      <c r="F15" s="4">
        <v>0</v>
      </c>
      <c r="G15" s="4">
        <v>417.7</v>
      </c>
      <c r="H15" s="4">
        <v>419.12</v>
      </c>
      <c r="I15" s="6">
        <v>62.88</v>
      </c>
      <c r="J15" s="6">
        <v>72.849999999999994</v>
      </c>
      <c r="K15" s="6">
        <v>534.74</v>
      </c>
      <c r="L15" s="6">
        <v>0</v>
      </c>
      <c r="M15" s="6">
        <v>1.26</v>
      </c>
      <c r="N15" s="6">
        <v>1113.22</v>
      </c>
      <c r="O15" s="6">
        <v>276.36</v>
      </c>
      <c r="P15" s="6">
        <v>4.24</v>
      </c>
      <c r="Q15" s="6">
        <v>12.78</v>
      </c>
      <c r="R15" s="6">
        <v>0.23</v>
      </c>
      <c r="S15" s="6">
        <v>15.4</v>
      </c>
      <c r="T15" s="6">
        <v>1.25</v>
      </c>
      <c r="U15" s="6">
        <v>1.18</v>
      </c>
      <c r="V15" s="6">
        <v>2.2269999999999999</v>
      </c>
      <c r="W15" s="6">
        <v>35.68</v>
      </c>
      <c r="X15" s="6">
        <v>24.36</v>
      </c>
      <c r="Y15" s="6">
        <v>652.52</v>
      </c>
      <c r="Z15" s="6">
        <v>17.62</v>
      </c>
      <c r="AA15" s="6">
        <v>31.13</v>
      </c>
      <c r="AB15" s="6">
        <v>0</v>
      </c>
      <c r="AC15" s="6">
        <v>552.86</v>
      </c>
      <c r="AD15" s="6">
        <v>46111.040000000001</v>
      </c>
      <c r="AE15" s="13">
        <v>627.84</v>
      </c>
      <c r="AF15" s="22">
        <f t="shared" si="3"/>
        <v>5462.7430000000004</v>
      </c>
      <c r="AG15" s="6">
        <f t="shared" si="0"/>
        <v>46487.743999999999</v>
      </c>
      <c r="AH15" s="6">
        <f t="shared" si="1"/>
        <v>51950.487000000001</v>
      </c>
      <c r="AI15" s="19">
        <f t="shared" si="2"/>
        <v>0.10515287373533189</v>
      </c>
      <c r="AJ15" s="21" t="s">
        <v>12</v>
      </c>
    </row>
    <row r="16" spans="1:36" ht="15.75" x14ac:dyDescent="0.25">
      <c r="A16" s="1"/>
      <c r="B16" s="29" t="s">
        <v>13</v>
      </c>
      <c r="C16" s="4">
        <v>55.86</v>
      </c>
      <c r="D16" s="4">
        <v>0</v>
      </c>
      <c r="E16" s="4">
        <v>0</v>
      </c>
      <c r="F16" s="4">
        <v>0</v>
      </c>
      <c r="G16" s="4">
        <v>147.52000000000001</v>
      </c>
      <c r="H16" s="4">
        <v>109.7</v>
      </c>
      <c r="I16" s="6">
        <v>0</v>
      </c>
      <c r="J16" s="6">
        <v>0</v>
      </c>
      <c r="K16" s="6">
        <v>240.78</v>
      </c>
      <c r="L16" s="6">
        <v>0</v>
      </c>
      <c r="M16" s="6">
        <v>0</v>
      </c>
      <c r="N16" s="6">
        <v>167.8</v>
      </c>
      <c r="O16" s="6">
        <v>313.83</v>
      </c>
      <c r="P16" s="6">
        <v>0</v>
      </c>
      <c r="Q16" s="6">
        <v>3.66</v>
      </c>
      <c r="R16" s="6">
        <v>0</v>
      </c>
      <c r="S16" s="6">
        <v>2.04</v>
      </c>
      <c r="T16" s="6">
        <v>0</v>
      </c>
      <c r="U16" s="6">
        <v>0.53</v>
      </c>
      <c r="V16" s="6">
        <v>0.125</v>
      </c>
      <c r="W16" s="6">
        <v>1.88</v>
      </c>
      <c r="X16" s="6">
        <v>0.32</v>
      </c>
      <c r="Y16" s="6">
        <v>29.34</v>
      </c>
      <c r="Z16" s="6">
        <v>0</v>
      </c>
      <c r="AA16" s="6">
        <v>0</v>
      </c>
      <c r="AB16" s="6">
        <v>122.88</v>
      </c>
      <c r="AC16" s="6">
        <v>48.4</v>
      </c>
      <c r="AD16" s="6">
        <v>1178.6600000000001</v>
      </c>
      <c r="AE16" s="13">
        <v>16.28</v>
      </c>
      <c r="AF16" s="22">
        <f t="shared" si="3"/>
        <v>1251.1769999999999</v>
      </c>
      <c r="AG16" s="6">
        <f t="shared" si="0"/>
        <v>1188.4280000000001</v>
      </c>
      <c r="AH16" s="6">
        <f t="shared" si="1"/>
        <v>2439.605</v>
      </c>
      <c r="AI16" s="19">
        <f t="shared" si="2"/>
        <v>0.51286048356188807</v>
      </c>
      <c r="AJ16" s="21" t="s">
        <v>13</v>
      </c>
    </row>
    <row r="17" spans="1:36" ht="15.75" x14ac:dyDescent="0.25">
      <c r="A17" s="1"/>
      <c r="B17" s="8" t="s">
        <v>14</v>
      </c>
      <c r="C17" s="4">
        <v>2.5</v>
      </c>
      <c r="D17" s="4">
        <v>0</v>
      </c>
      <c r="E17" s="4">
        <v>0</v>
      </c>
      <c r="F17" s="4">
        <v>0</v>
      </c>
      <c r="G17" s="4">
        <v>326.68</v>
      </c>
      <c r="H17" s="4">
        <v>0</v>
      </c>
      <c r="I17" s="6">
        <v>0.38</v>
      </c>
      <c r="J17" s="6">
        <v>0</v>
      </c>
      <c r="K17" s="6">
        <v>46.02</v>
      </c>
      <c r="L17" s="6">
        <v>0</v>
      </c>
      <c r="M17" s="6">
        <v>0</v>
      </c>
      <c r="N17" s="6">
        <v>252.6</v>
      </c>
      <c r="O17" s="6">
        <v>524.91999999999996</v>
      </c>
      <c r="P17" s="6">
        <v>0</v>
      </c>
      <c r="Q17" s="6">
        <v>0</v>
      </c>
      <c r="R17" s="6">
        <v>0</v>
      </c>
      <c r="S17" s="6">
        <v>1.92</v>
      </c>
      <c r="T17" s="6">
        <v>0</v>
      </c>
      <c r="U17" s="6">
        <v>0.40600000000000003</v>
      </c>
      <c r="V17" s="6">
        <v>0</v>
      </c>
      <c r="W17" s="6">
        <v>3.855</v>
      </c>
      <c r="X17" s="6">
        <v>1.72</v>
      </c>
      <c r="Y17" s="6">
        <v>0</v>
      </c>
      <c r="Z17" s="6">
        <v>0</v>
      </c>
      <c r="AA17" s="6">
        <v>0</v>
      </c>
      <c r="AB17" s="6">
        <v>187.72</v>
      </c>
      <c r="AC17" s="6">
        <v>211.82</v>
      </c>
      <c r="AD17" s="6">
        <v>1580.94</v>
      </c>
      <c r="AE17" s="13">
        <v>120.66</v>
      </c>
      <c r="AF17" s="22">
        <f t="shared" si="3"/>
        <v>1608.8049999999998</v>
      </c>
      <c r="AG17" s="6">
        <f t="shared" si="0"/>
        <v>1653.336</v>
      </c>
      <c r="AH17" s="6">
        <f t="shared" si="1"/>
        <v>3262.1409999999996</v>
      </c>
      <c r="AI17" s="19">
        <f t="shared" si="2"/>
        <v>0.49317457461219488</v>
      </c>
      <c r="AJ17" s="21" t="s">
        <v>14</v>
      </c>
    </row>
    <row r="18" spans="1:36" ht="15.75" x14ac:dyDescent="0.25">
      <c r="A18" s="1"/>
      <c r="B18" s="29" t="s">
        <v>15</v>
      </c>
      <c r="C18" s="4">
        <v>0</v>
      </c>
      <c r="D18" s="4">
        <v>6.14</v>
      </c>
      <c r="E18" s="4">
        <v>0</v>
      </c>
      <c r="F18" s="4">
        <v>0</v>
      </c>
      <c r="G18" s="4">
        <v>8.2799999999999994</v>
      </c>
      <c r="H18" s="4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10.98</v>
      </c>
      <c r="O18" s="6">
        <v>32.200000000000003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6.18</v>
      </c>
      <c r="AD18" s="6">
        <v>30.52</v>
      </c>
      <c r="AE18" s="13">
        <v>5.22</v>
      </c>
      <c r="AF18" s="22">
        <f t="shared" si="3"/>
        <v>65.867999999999995</v>
      </c>
      <c r="AG18" s="6">
        <f t="shared" si="0"/>
        <v>33.652000000000001</v>
      </c>
      <c r="AH18" s="6">
        <f t="shared" si="1"/>
        <v>99.52</v>
      </c>
      <c r="AI18" s="19">
        <f t="shared" si="2"/>
        <v>0.66185691318327977</v>
      </c>
      <c r="AJ18" s="21" t="s">
        <v>15</v>
      </c>
    </row>
    <row r="19" spans="1:36" ht="15.75" x14ac:dyDescent="0.25">
      <c r="A19" s="1"/>
      <c r="B19" s="29" t="s">
        <v>16</v>
      </c>
      <c r="C19" s="4">
        <v>384.22</v>
      </c>
      <c r="D19" s="4">
        <v>41.62</v>
      </c>
      <c r="E19" s="4">
        <v>0</v>
      </c>
      <c r="F19" s="4">
        <v>0</v>
      </c>
      <c r="G19" s="4">
        <v>268.22000000000003</v>
      </c>
      <c r="H19" s="4">
        <v>183.79</v>
      </c>
      <c r="I19" s="6">
        <v>2.39</v>
      </c>
      <c r="J19" s="6">
        <v>0</v>
      </c>
      <c r="K19" s="6">
        <v>166.22</v>
      </c>
      <c r="L19" s="6">
        <v>0</v>
      </c>
      <c r="M19" s="6">
        <v>0</v>
      </c>
      <c r="N19" s="6">
        <v>269.27999999999997</v>
      </c>
      <c r="O19" s="6">
        <v>658.41499999999996</v>
      </c>
      <c r="P19" s="6">
        <v>0</v>
      </c>
      <c r="Q19" s="6">
        <v>8.76</v>
      </c>
      <c r="R19" s="6">
        <v>0.39500000000000002</v>
      </c>
      <c r="S19" s="6">
        <v>9.0399999999999991</v>
      </c>
      <c r="T19" s="6">
        <v>0.32</v>
      </c>
      <c r="U19" s="6">
        <v>0.39800000000000002</v>
      </c>
      <c r="V19" s="6">
        <v>0</v>
      </c>
      <c r="W19" s="6">
        <v>24.4</v>
      </c>
      <c r="X19" s="6">
        <v>21.16</v>
      </c>
      <c r="Y19" s="6">
        <v>239.76</v>
      </c>
      <c r="Z19" s="6">
        <v>15.52</v>
      </c>
      <c r="AA19" s="6">
        <v>10.23</v>
      </c>
      <c r="AB19" s="6">
        <v>105.38</v>
      </c>
      <c r="AC19" s="6">
        <v>100.04</v>
      </c>
      <c r="AD19" s="6">
        <v>1694.98</v>
      </c>
      <c r="AE19" s="13">
        <v>92.677999999999997</v>
      </c>
      <c r="AF19" s="22">
        <f t="shared" si="3"/>
        <v>2546.6291999999999</v>
      </c>
      <c r="AG19" s="6">
        <f t="shared" si="0"/>
        <v>1750.5868</v>
      </c>
      <c r="AH19" s="6">
        <f t="shared" si="1"/>
        <v>4297.2160000000003</v>
      </c>
      <c r="AI19" s="19">
        <f t="shared" si="2"/>
        <v>0.59262303779935654</v>
      </c>
      <c r="AJ19" s="21" t="s">
        <v>16</v>
      </c>
    </row>
    <row r="20" spans="1:36" ht="15.75" x14ac:dyDescent="0.25">
      <c r="A20" s="1"/>
      <c r="B20" s="8" t="s">
        <v>17</v>
      </c>
      <c r="C20" s="4">
        <v>22.38</v>
      </c>
      <c r="D20" s="4">
        <v>2.4</v>
      </c>
      <c r="E20" s="4">
        <v>0</v>
      </c>
      <c r="F20" s="4">
        <v>0</v>
      </c>
      <c r="G20" s="4">
        <v>91.46</v>
      </c>
      <c r="H20" s="4">
        <v>48.72</v>
      </c>
      <c r="I20" s="6">
        <v>0</v>
      </c>
      <c r="J20" s="6">
        <v>4.5</v>
      </c>
      <c r="K20" s="6">
        <v>0</v>
      </c>
      <c r="L20" s="6">
        <v>0</v>
      </c>
      <c r="M20" s="6">
        <v>8.9999999999999993E-3</v>
      </c>
      <c r="N20" s="6">
        <v>76.36</v>
      </c>
      <c r="O20" s="6">
        <v>219.76</v>
      </c>
      <c r="P20" s="6">
        <v>0</v>
      </c>
      <c r="Q20" s="6">
        <v>0</v>
      </c>
      <c r="R20" s="6">
        <v>0</v>
      </c>
      <c r="S20" s="6">
        <v>2.08</v>
      </c>
      <c r="T20" s="6">
        <v>0</v>
      </c>
      <c r="U20" s="6">
        <v>0.22</v>
      </c>
      <c r="V20" s="6">
        <v>0</v>
      </c>
      <c r="W20" s="6">
        <v>2.72</v>
      </c>
      <c r="X20" s="6">
        <v>2.36</v>
      </c>
      <c r="Y20" s="6">
        <v>2.68</v>
      </c>
      <c r="Z20" s="6">
        <v>0</v>
      </c>
      <c r="AA20" s="6">
        <v>0</v>
      </c>
      <c r="AB20" s="6">
        <v>6.16</v>
      </c>
      <c r="AC20" s="6">
        <v>4.18</v>
      </c>
      <c r="AD20" s="6">
        <v>450.36</v>
      </c>
      <c r="AE20" s="13">
        <v>15.46</v>
      </c>
      <c r="AF20" s="22">
        <f t="shared" si="3"/>
        <v>492.17300000000006</v>
      </c>
      <c r="AG20" s="6">
        <f t="shared" si="0"/>
        <v>459.63600000000002</v>
      </c>
      <c r="AH20" s="6">
        <f t="shared" si="1"/>
        <v>951.80900000000008</v>
      </c>
      <c r="AI20" s="19">
        <f t="shared" si="2"/>
        <v>0.51709218971453308</v>
      </c>
      <c r="AJ20" s="21" t="s">
        <v>17</v>
      </c>
    </row>
    <row r="21" spans="1:36" ht="15.75" x14ac:dyDescent="0.25">
      <c r="A21" s="1"/>
      <c r="B21" s="29" t="s">
        <v>18</v>
      </c>
      <c r="C21" s="4">
        <v>16.04</v>
      </c>
      <c r="D21" s="4">
        <v>45.08</v>
      </c>
      <c r="E21" s="4">
        <v>0</v>
      </c>
      <c r="F21" s="4">
        <v>0</v>
      </c>
      <c r="G21" s="4">
        <v>0</v>
      </c>
      <c r="H21" s="4">
        <v>46.28</v>
      </c>
      <c r="I21" s="6">
        <v>3.79</v>
      </c>
      <c r="J21" s="6">
        <v>0</v>
      </c>
      <c r="K21" s="6">
        <v>39.380000000000003</v>
      </c>
      <c r="L21" s="6">
        <v>0</v>
      </c>
      <c r="M21" s="6">
        <v>0</v>
      </c>
      <c r="N21" s="6">
        <v>58.92</v>
      </c>
      <c r="O21" s="6">
        <v>208.94</v>
      </c>
      <c r="P21" s="6">
        <v>0</v>
      </c>
      <c r="Q21" s="6">
        <v>0.9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2.74</v>
      </c>
      <c r="X21" s="6">
        <v>0</v>
      </c>
      <c r="Y21" s="6">
        <v>34.299999999999997</v>
      </c>
      <c r="Z21" s="6">
        <v>3.44</v>
      </c>
      <c r="AA21" s="6">
        <v>5.95</v>
      </c>
      <c r="AB21" s="6">
        <v>0</v>
      </c>
      <c r="AC21" s="6">
        <v>18.440000000000001</v>
      </c>
      <c r="AD21" s="6">
        <v>374.7</v>
      </c>
      <c r="AE21" s="13">
        <v>19.099</v>
      </c>
      <c r="AF21" s="22">
        <f t="shared" si="3"/>
        <v>491.83959999999996</v>
      </c>
      <c r="AG21" s="6">
        <f t="shared" si="0"/>
        <v>386.15940000000001</v>
      </c>
      <c r="AH21" s="6">
        <f t="shared" si="1"/>
        <v>877.99900000000002</v>
      </c>
      <c r="AI21" s="19">
        <f t="shared" si="2"/>
        <v>0.56018241478634934</v>
      </c>
      <c r="AJ21" s="21" t="s">
        <v>18</v>
      </c>
    </row>
    <row r="22" spans="1:36" ht="15.75" x14ac:dyDescent="0.25">
      <c r="A22" s="1"/>
      <c r="B22" s="8" t="s">
        <v>19</v>
      </c>
      <c r="C22" s="4">
        <v>129.12</v>
      </c>
      <c r="D22" s="4">
        <v>9.56</v>
      </c>
      <c r="E22" s="4">
        <v>0</v>
      </c>
      <c r="F22" s="4">
        <v>0</v>
      </c>
      <c r="G22" s="4">
        <v>539.14</v>
      </c>
      <c r="H22" s="4">
        <v>5.82</v>
      </c>
      <c r="I22" s="6">
        <v>8.9700000000000006</v>
      </c>
      <c r="J22" s="6">
        <v>0</v>
      </c>
      <c r="K22" s="6">
        <v>410.42</v>
      </c>
      <c r="L22" s="6">
        <v>0</v>
      </c>
      <c r="M22" s="6">
        <v>0</v>
      </c>
      <c r="N22" s="6">
        <v>320.14</v>
      </c>
      <c r="O22" s="6">
        <v>557.4</v>
      </c>
      <c r="P22" s="6">
        <v>0</v>
      </c>
      <c r="Q22" s="6">
        <v>0</v>
      </c>
      <c r="R22" s="6">
        <v>0.27</v>
      </c>
      <c r="S22" s="6">
        <v>11.42</v>
      </c>
      <c r="T22" s="6">
        <v>0</v>
      </c>
      <c r="U22" s="6">
        <v>0.25</v>
      </c>
      <c r="V22" s="6">
        <v>0</v>
      </c>
      <c r="W22" s="6">
        <v>22.64</v>
      </c>
      <c r="X22" s="6">
        <v>4.76</v>
      </c>
      <c r="Y22" s="6">
        <v>141.86000000000001</v>
      </c>
      <c r="Z22" s="6">
        <v>15.52</v>
      </c>
      <c r="AA22" s="6">
        <v>0</v>
      </c>
      <c r="AB22" s="6">
        <v>54.46</v>
      </c>
      <c r="AC22" s="6">
        <v>111.9</v>
      </c>
      <c r="AD22" s="6">
        <v>2289.08</v>
      </c>
      <c r="AE22" s="13">
        <v>53.18</v>
      </c>
      <c r="AF22" s="22">
        <f t="shared" si="3"/>
        <v>2364.9220000000005</v>
      </c>
      <c r="AG22" s="6">
        <f t="shared" si="0"/>
        <v>2320.9879999999998</v>
      </c>
      <c r="AH22" s="6">
        <f t="shared" si="1"/>
        <v>4685.91</v>
      </c>
      <c r="AI22" s="19">
        <f t="shared" si="2"/>
        <v>0.50468788346340421</v>
      </c>
      <c r="AJ22" s="21" t="s">
        <v>19</v>
      </c>
    </row>
    <row r="23" spans="1:36" ht="15.75" x14ac:dyDescent="0.25">
      <c r="A23" s="1"/>
      <c r="B23" s="8" t="s">
        <v>20</v>
      </c>
      <c r="C23" s="4">
        <v>20.440000000000001</v>
      </c>
      <c r="D23" s="4">
        <v>0</v>
      </c>
      <c r="E23" s="4">
        <v>0</v>
      </c>
      <c r="F23" s="4">
        <v>0</v>
      </c>
      <c r="G23" s="4">
        <v>130.30000000000001</v>
      </c>
      <c r="H23" s="4">
        <v>42.3</v>
      </c>
      <c r="I23" s="6">
        <v>0</v>
      </c>
      <c r="J23" s="6">
        <v>305.39999999999998</v>
      </c>
      <c r="K23" s="6">
        <v>5.78</v>
      </c>
      <c r="L23" s="6">
        <v>0</v>
      </c>
      <c r="M23" s="6">
        <v>0</v>
      </c>
      <c r="N23" s="6">
        <v>111.2</v>
      </c>
      <c r="O23" s="6">
        <v>420.7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1.02</v>
      </c>
      <c r="Y23" s="6">
        <v>6.16</v>
      </c>
      <c r="Z23" s="6">
        <v>0</v>
      </c>
      <c r="AA23" s="6">
        <v>0</v>
      </c>
      <c r="AB23" s="6">
        <v>8.6199999999999992</v>
      </c>
      <c r="AC23" s="6">
        <v>91.88</v>
      </c>
      <c r="AD23" s="6">
        <v>378.38</v>
      </c>
      <c r="AE23" s="13">
        <v>7.26</v>
      </c>
      <c r="AF23" s="22">
        <f t="shared" si="3"/>
        <v>1146.7039999999997</v>
      </c>
      <c r="AG23" s="6">
        <f t="shared" si="0"/>
        <v>382.73599999999999</v>
      </c>
      <c r="AH23" s="6">
        <f t="shared" si="1"/>
        <v>1529.4399999999996</v>
      </c>
      <c r="AI23" s="19">
        <f t="shared" si="2"/>
        <v>0.74975415838476833</v>
      </c>
      <c r="AJ23" s="21" t="s">
        <v>20</v>
      </c>
    </row>
    <row r="24" spans="1:36" ht="15.75" x14ac:dyDescent="0.25">
      <c r="A24" s="1"/>
      <c r="B24" s="8" t="s">
        <v>21</v>
      </c>
      <c r="C24" s="4">
        <v>1.8</v>
      </c>
      <c r="D24" s="4">
        <v>13.96</v>
      </c>
      <c r="E24" s="4">
        <v>0</v>
      </c>
      <c r="F24" s="4">
        <v>0</v>
      </c>
      <c r="G24" s="4">
        <v>0</v>
      </c>
      <c r="H24" s="4">
        <v>9.6999999999999993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21.6</v>
      </c>
      <c r="O24" s="6">
        <v>51.42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5.48</v>
      </c>
      <c r="Z24" s="6">
        <v>0</v>
      </c>
      <c r="AA24" s="6">
        <v>0</v>
      </c>
      <c r="AB24" s="6">
        <v>0</v>
      </c>
      <c r="AC24" s="6">
        <v>9.66</v>
      </c>
      <c r="AD24" s="6">
        <v>179.46</v>
      </c>
      <c r="AE24" s="13">
        <v>6.46</v>
      </c>
      <c r="AF24" s="22">
        <f t="shared" si="3"/>
        <v>116.20400000000001</v>
      </c>
      <c r="AG24" s="6">
        <f t="shared" si="0"/>
        <v>183.33600000000001</v>
      </c>
      <c r="AH24" s="6">
        <f t="shared" si="1"/>
        <v>299.54000000000002</v>
      </c>
      <c r="AI24" s="19">
        <f t="shared" si="2"/>
        <v>0.38794151031581758</v>
      </c>
      <c r="AJ24" s="21" t="s">
        <v>21</v>
      </c>
    </row>
    <row r="25" spans="1:36" ht="15.75" x14ac:dyDescent="0.25">
      <c r="A25" s="1"/>
      <c r="B25" s="8" t="s">
        <v>22</v>
      </c>
      <c r="C25" s="4">
        <v>168.233</v>
      </c>
      <c r="D25" s="4">
        <v>16.884</v>
      </c>
      <c r="E25" s="4">
        <v>0</v>
      </c>
      <c r="F25" s="4">
        <v>0</v>
      </c>
      <c r="G25" s="4">
        <v>208.065</v>
      </c>
      <c r="H25" s="4">
        <v>26.16</v>
      </c>
      <c r="I25" s="6">
        <v>0</v>
      </c>
      <c r="J25" s="6">
        <v>0</v>
      </c>
      <c r="K25" s="6">
        <v>46.38</v>
      </c>
      <c r="L25" s="6">
        <v>0</v>
      </c>
      <c r="M25" s="6">
        <v>0</v>
      </c>
      <c r="N25" s="6">
        <v>158.06</v>
      </c>
      <c r="O25" s="6">
        <v>745.44</v>
      </c>
      <c r="P25" s="6">
        <v>0</v>
      </c>
      <c r="Q25" s="6">
        <v>0</v>
      </c>
      <c r="R25" s="6">
        <v>0</v>
      </c>
      <c r="S25" s="6">
        <v>2.42</v>
      </c>
      <c r="T25" s="6">
        <v>0</v>
      </c>
      <c r="U25" s="6">
        <v>0.2</v>
      </c>
      <c r="V25" s="6">
        <v>0</v>
      </c>
      <c r="W25" s="6">
        <v>1.32</v>
      </c>
      <c r="X25" s="6">
        <v>0.1</v>
      </c>
      <c r="Y25" s="6">
        <v>32.914999999999999</v>
      </c>
      <c r="Z25" s="6">
        <v>1.6040000000000001</v>
      </c>
      <c r="AA25" s="6">
        <v>0</v>
      </c>
      <c r="AB25" s="6">
        <v>61.76</v>
      </c>
      <c r="AC25" s="6">
        <v>86.98</v>
      </c>
      <c r="AD25" s="6">
        <v>1292.684</v>
      </c>
      <c r="AE25" s="13">
        <v>14.9</v>
      </c>
      <c r="AF25" s="22">
        <f t="shared" si="3"/>
        <v>1562.4810000000002</v>
      </c>
      <c r="AG25" s="6">
        <f t="shared" si="0"/>
        <v>1301.624</v>
      </c>
      <c r="AH25" s="6">
        <f t="shared" si="1"/>
        <v>2864.1050000000005</v>
      </c>
      <c r="AI25" s="19">
        <f t="shared" si="2"/>
        <v>0.54553900782268805</v>
      </c>
      <c r="AJ25" s="21" t="s">
        <v>22</v>
      </c>
    </row>
    <row r="26" spans="1:36" ht="15.75" x14ac:dyDescent="0.25">
      <c r="A26" s="1"/>
      <c r="B26" s="8" t="s">
        <v>23</v>
      </c>
      <c r="C26" s="4">
        <v>2.82</v>
      </c>
      <c r="D26" s="4">
        <v>0</v>
      </c>
      <c r="E26" s="4">
        <v>0</v>
      </c>
      <c r="F26" s="4">
        <v>0</v>
      </c>
      <c r="G26" s="4">
        <v>74.819999999999993</v>
      </c>
      <c r="H26" s="4">
        <v>55.4</v>
      </c>
      <c r="I26" s="6">
        <v>0</v>
      </c>
      <c r="J26" s="6">
        <v>21.55</v>
      </c>
      <c r="K26" s="6">
        <v>231.96</v>
      </c>
      <c r="L26" s="6">
        <v>0</v>
      </c>
      <c r="M26" s="6">
        <v>0</v>
      </c>
      <c r="N26" s="6">
        <v>105.22</v>
      </c>
      <c r="O26" s="6">
        <v>265.02</v>
      </c>
      <c r="P26" s="6">
        <v>0</v>
      </c>
      <c r="Q26" s="6">
        <v>0</v>
      </c>
      <c r="R26" s="6">
        <v>0.09</v>
      </c>
      <c r="S26" s="6">
        <v>2.08</v>
      </c>
      <c r="T26" s="6">
        <v>0</v>
      </c>
      <c r="U26" s="6">
        <v>0.4</v>
      </c>
      <c r="V26" s="6">
        <v>0.20799999999999999</v>
      </c>
      <c r="W26" s="6">
        <v>3.7</v>
      </c>
      <c r="X26" s="6">
        <v>4.3</v>
      </c>
      <c r="Y26" s="6">
        <v>6.82</v>
      </c>
      <c r="Z26" s="6">
        <v>1.4</v>
      </c>
      <c r="AA26" s="6">
        <v>0.8</v>
      </c>
      <c r="AB26" s="6">
        <v>67.5</v>
      </c>
      <c r="AC26" s="6">
        <v>12.96</v>
      </c>
      <c r="AD26" s="6">
        <v>419.3</v>
      </c>
      <c r="AE26" s="13">
        <v>5.68</v>
      </c>
      <c r="AF26" s="22">
        <f t="shared" si="3"/>
        <v>859.32</v>
      </c>
      <c r="AG26" s="6">
        <f t="shared" si="0"/>
        <v>422.70800000000003</v>
      </c>
      <c r="AH26" s="6">
        <f t="shared" si="1"/>
        <v>1282.028</v>
      </c>
      <c r="AI26" s="19">
        <f t="shared" si="2"/>
        <v>0.67028177231698527</v>
      </c>
      <c r="AJ26" s="21" t="s">
        <v>23</v>
      </c>
    </row>
    <row r="27" spans="1:36" ht="15.75" x14ac:dyDescent="0.25">
      <c r="A27" s="1"/>
      <c r="B27" s="29" t="s">
        <v>24</v>
      </c>
      <c r="C27" s="4">
        <v>15.86</v>
      </c>
      <c r="D27" s="4">
        <v>16.34</v>
      </c>
      <c r="E27" s="4">
        <v>0</v>
      </c>
      <c r="F27" s="4">
        <v>0</v>
      </c>
      <c r="G27" s="4">
        <v>37.36</v>
      </c>
      <c r="H27" s="4">
        <v>35.36</v>
      </c>
      <c r="I27" s="6">
        <v>2.56</v>
      </c>
      <c r="J27" s="6">
        <v>7.26</v>
      </c>
      <c r="K27" s="6">
        <v>33.68</v>
      </c>
      <c r="L27" s="6">
        <v>0</v>
      </c>
      <c r="M27" s="6">
        <v>6.0000000000000001E-3</v>
      </c>
      <c r="N27" s="6">
        <v>49.02</v>
      </c>
      <c r="O27" s="6">
        <v>222.82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9.1999999999999998E-2</v>
      </c>
      <c r="V27" s="6">
        <v>5.0999999999999997E-2</v>
      </c>
      <c r="W27" s="6">
        <v>5.2</v>
      </c>
      <c r="X27" s="6">
        <v>0.36</v>
      </c>
      <c r="Y27" s="6">
        <v>16.399999999999999</v>
      </c>
      <c r="Z27" s="6">
        <v>2.08</v>
      </c>
      <c r="AA27" s="6">
        <v>4.2699999999999996</v>
      </c>
      <c r="AB27" s="6">
        <v>16.579999999999998</v>
      </c>
      <c r="AC27" s="6">
        <v>38.44</v>
      </c>
      <c r="AD27" s="6">
        <v>222.755</v>
      </c>
      <c r="AE27" s="13">
        <v>8.86</v>
      </c>
      <c r="AF27" s="22">
        <f t="shared" si="3"/>
        <v>507.2829999999999</v>
      </c>
      <c r="AG27" s="6">
        <f t="shared" si="0"/>
        <v>228.071</v>
      </c>
      <c r="AH27" s="6">
        <f t="shared" si="1"/>
        <v>735.35399999999993</v>
      </c>
      <c r="AI27" s="19">
        <f t="shared" si="2"/>
        <v>0.68984869872197596</v>
      </c>
      <c r="AJ27" s="21" t="s">
        <v>24</v>
      </c>
    </row>
    <row r="28" spans="1:36" ht="15.75" x14ac:dyDescent="0.25">
      <c r="A28" s="1"/>
      <c r="B28" s="8" t="s">
        <v>25</v>
      </c>
      <c r="C28" s="4">
        <v>85.9</v>
      </c>
      <c r="D28" s="4">
        <v>22.96</v>
      </c>
      <c r="E28" s="4">
        <v>0</v>
      </c>
      <c r="F28" s="4">
        <v>2.2599999999999998</v>
      </c>
      <c r="G28" s="4">
        <v>49.02</v>
      </c>
      <c r="H28" s="4">
        <v>65.260000000000005</v>
      </c>
      <c r="I28" s="6">
        <v>0</v>
      </c>
      <c r="J28" s="6">
        <v>0</v>
      </c>
      <c r="K28" s="6">
        <v>237.3</v>
      </c>
      <c r="L28" s="6">
        <v>0</v>
      </c>
      <c r="M28" s="6">
        <v>0</v>
      </c>
      <c r="N28" s="6">
        <v>143.06</v>
      </c>
      <c r="O28" s="6">
        <v>224.9</v>
      </c>
      <c r="P28" s="6">
        <v>0</v>
      </c>
      <c r="Q28" s="6">
        <v>7.28</v>
      </c>
      <c r="R28" s="6">
        <v>0</v>
      </c>
      <c r="S28" s="6">
        <v>0.98</v>
      </c>
      <c r="T28" s="6">
        <v>0</v>
      </c>
      <c r="U28" s="6">
        <v>0.24</v>
      </c>
      <c r="V28" s="6">
        <v>0</v>
      </c>
      <c r="W28" s="6">
        <v>1.24</v>
      </c>
      <c r="X28" s="6">
        <v>2.758</v>
      </c>
      <c r="Y28" s="6">
        <v>80.78</v>
      </c>
      <c r="Z28" s="6">
        <v>2.4</v>
      </c>
      <c r="AA28" s="6">
        <v>0</v>
      </c>
      <c r="AB28" s="6">
        <v>45.28</v>
      </c>
      <c r="AC28" s="6">
        <v>155.47999999999999</v>
      </c>
      <c r="AD28" s="6">
        <v>546.26</v>
      </c>
      <c r="AE28" s="13">
        <v>32.08</v>
      </c>
      <c r="AF28" s="22">
        <f t="shared" si="3"/>
        <v>1139.93</v>
      </c>
      <c r="AG28" s="6">
        <f t="shared" si="0"/>
        <v>565.50800000000004</v>
      </c>
      <c r="AH28" s="6">
        <f t="shared" si="1"/>
        <v>1705.4380000000001</v>
      </c>
      <c r="AI28" s="19">
        <f t="shared" si="2"/>
        <v>0.66840893658989653</v>
      </c>
      <c r="AJ28" s="21" t="s">
        <v>25</v>
      </c>
    </row>
    <row r="29" spans="1:36" ht="15.75" x14ac:dyDescent="0.25">
      <c r="A29" s="1"/>
      <c r="B29" s="29" t="s">
        <v>26</v>
      </c>
      <c r="C29" s="36">
        <v>0</v>
      </c>
      <c r="D29" s="36">
        <v>7.04</v>
      </c>
      <c r="E29" s="36">
        <v>0</v>
      </c>
      <c r="F29" s="36">
        <v>0</v>
      </c>
      <c r="G29" s="36">
        <v>0</v>
      </c>
      <c r="H29" s="36">
        <v>10.72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8.9600000000000009</v>
      </c>
      <c r="O29" s="37">
        <v>59.98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0.98</v>
      </c>
      <c r="AD29" s="37">
        <v>53.58</v>
      </c>
      <c r="AE29" s="38">
        <v>6.2</v>
      </c>
      <c r="AF29" s="39">
        <f t="shared" si="3"/>
        <v>90.160000000000011</v>
      </c>
      <c r="AG29" s="37">
        <f t="shared" si="0"/>
        <v>57.3</v>
      </c>
      <c r="AH29" s="37">
        <f t="shared" si="1"/>
        <v>147.46</v>
      </c>
      <c r="AI29" s="19">
        <f t="shared" si="2"/>
        <v>0.61142004611420053</v>
      </c>
      <c r="AJ29" s="21" t="s">
        <v>26</v>
      </c>
    </row>
    <row r="30" spans="1:36" ht="15.75" x14ac:dyDescent="0.25">
      <c r="A30" s="1"/>
      <c r="B30" s="8" t="s">
        <v>27</v>
      </c>
      <c r="C30" s="4">
        <v>4.6399999999999997</v>
      </c>
      <c r="D30" s="4">
        <v>60.24</v>
      </c>
      <c r="E30" s="4">
        <v>0</v>
      </c>
      <c r="F30" s="4">
        <v>0</v>
      </c>
      <c r="G30" s="4">
        <v>0</v>
      </c>
      <c r="H30" s="4">
        <v>35.840000000000003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55.92</v>
      </c>
      <c r="O30" s="6">
        <v>141.46</v>
      </c>
      <c r="P30" s="6">
        <v>0</v>
      </c>
      <c r="Q30" s="6">
        <v>0.64</v>
      </c>
      <c r="R30" s="6">
        <v>0</v>
      </c>
      <c r="S30" s="6">
        <v>0.57999999999999996</v>
      </c>
      <c r="T30" s="6">
        <v>0</v>
      </c>
      <c r="U30" s="6">
        <v>0</v>
      </c>
      <c r="V30" s="6">
        <v>0</v>
      </c>
      <c r="W30" s="6">
        <v>0.84</v>
      </c>
      <c r="X30" s="6">
        <v>0</v>
      </c>
      <c r="Y30" s="6">
        <v>0</v>
      </c>
      <c r="Z30" s="6">
        <v>0</v>
      </c>
      <c r="AA30" s="6">
        <v>0</v>
      </c>
      <c r="AB30" s="6">
        <v>18.440000000000001</v>
      </c>
      <c r="AC30" s="6">
        <v>18.440000000000001</v>
      </c>
      <c r="AD30" s="6">
        <v>336.96</v>
      </c>
      <c r="AE30" s="13">
        <v>6.98</v>
      </c>
      <c r="AF30" s="22">
        <f t="shared" si="3"/>
        <v>339.83199999999994</v>
      </c>
      <c r="AG30" s="6">
        <f t="shared" si="0"/>
        <v>341.14799999999997</v>
      </c>
      <c r="AH30" s="6">
        <f t="shared" si="1"/>
        <v>680.9799999999999</v>
      </c>
      <c r="AI30" s="19">
        <f t="shared" si="2"/>
        <v>0.49903374548444884</v>
      </c>
      <c r="AJ30" s="21" t="s">
        <v>27</v>
      </c>
    </row>
    <row r="31" spans="1:36" ht="15.75" x14ac:dyDescent="0.25">
      <c r="A31" s="1"/>
      <c r="B31" s="8" t="s">
        <v>28</v>
      </c>
      <c r="C31" s="4">
        <v>15.16</v>
      </c>
      <c r="D31" s="4">
        <v>69.8</v>
      </c>
      <c r="E31" s="4">
        <v>0</v>
      </c>
      <c r="F31" s="4">
        <v>0</v>
      </c>
      <c r="G31" s="4">
        <v>0</v>
      </c>
      <c r="H31" s="4">
        <v>48.26</v>
      </c>
      <c r="I31" s="6">
        <v>0.68</v>
      </c>
      <c r="J31" s="6">
        <v>32.78</v>
      </c>
      <c r="K31" s="6">
        <v>22.84</v>
      </c>
      <c r="L31" s="6">
        <v>3.06</v>
      </c>
      <c r="M31" s="6">
        <v>0</v>
      </c>
      <c r="N31" s="6">
        <v>89.06</v>
      </c>
      <c r="O31" s="6">
        <v>294.48</v>
      </c>
      <c r="P31" s="6">
        <v>0</v>
      </c>
      <c r="Q31" s="6">
        <v>0</v>
      </c>
      <c r="R31" s="6">
        <v>0</v>
      </c>
      <c r="S31" s="6">
        <v>1.1599999999999999</v>
      </c>
      <c r="T31" s="6">
        <v>0</v>
      </c>
      <c r="U31" s="6">
        <v>1.2999999999999999E-2</v>
      </c>
      <c r="V31" s="6">
        <v>0</v>
      </c>
      <c r="W31" s="6">
        <v>5.08</v>
      </c>
      <c r="X31" s="6">
        <v>1.24</v>
      </c>
      <c r="Y31" s="6">
        <v>17.52</v>
      </c>
      <c r="Z31" s="6">
        <v>2.08</v>
      </c>
      <c r="AA31" s="6">
        <v>6.06</v>
      </c>
      <c r="AB31" s="6">
        <v>38.04</v>
      </c>
      <c r="AC31" s="6">
        <v>51.64</v>
      </c>
      <c r="AD31" s="6">
        <v>629.6</v>
      </c>
      <c r="AE31" s="13">
        <v>16.059999999999999</v>
      </c>
      <c r="AF31" s="22">
        <f>C31+D31+E31+F31+G31+H31+I31+J31++K31+L31+M31+N31+O31+Q31+R31+S31+T31+U31+V31+W31+X31+Y31+Z31+AA31+AB31+AC31+0.4*AE31</f>
        <v>705.37699999999995</v>
      </c>
      <c r="AG31" s="6">
        <f t="shared" si="0"/>
        <v>639.23599999999999</v>
      </c>
      <c r="AH31" s="6">
        <f t="shared" si="1"/>
        <v>1344.6129999999998</v>
      </c>
      <c r="AI31" s="19">
        <f t="shared" si="2"/>
        <v>0.52459480906402067</v>
      </c>
      <c r="AJ31" s="21" t="s">
        <v>28</v>
      </c>
    </row>
    <row r="32" spans="1:36" ht="15.75" x14ac:dyDescent="0.25">
      <c r="A32" s="1"/>
      <c r="B32" s="8" t="s">
        <v>29</v>
      </c>
      <c r="C32" s="4">
        <v>85.74</v>
      </c>
      <c r="D32" s="4">
        <v>65.28</v>
      </c>
      <c r="E32" s="4">
        <v>0</v>
      </c>
      <c r="F32" s="4">
        <v>0</v>
      </c>
      <c r="G32" s="4">
        <v>0</v>
      </c>
      <c r="H32" s="4">
        <v>75.86</v>
      </c>
      <c r="I32" s="6">
        <v>0</v>
      </c>
      <c r="J32" s="6">
        <v>78.849999999999994</v>
      </c>
      <c r="K32" s="6">
        <v>0</v>
      </c>
      <c r="L32" s="6">
        <v>0</v>
      </c>
      <c r="M32" s="6">
        <v>0</v>
      </c>
      <c r="N32" s="6">
        <v>84.72</v>
      </c>
      <c r="O32" s="6">
        <v>238.54</v>
      </c>
      <c r="P32" s="6">
        <v>0</v>
      </c>
      <c r="Q32" s="6">
        <v>2.7</v>
      </c>
      <c r="R32" s="6">
        <v>0</v>
      </c>
      <c r="S32" s="6">
        <v>0.94</v>
      </c>
      <c r="T32" s="6">
        <v>0</v>
      </c>
      <c r="U32" s="6">
        <v>0</v>
      </c>
      <c r="V32" s="6">
        <v>0</v>
      </c>
      <c r="W32" s="6">
        <v>0.34</v>
      </c>
      <c r="X32" s="6">
        <v>0</v>
      </c>
      <c r="Y32" s="6">
        <v>10.14</v>
      </c>
      <c r="Z32" s="6">
        <v>0.8</v>
      </c>
      <c r="AA32" s="6">
        <v>0</v>
      </c>
      <c r="AB32" s="6">
        <v>22.92</v>
      </c>
      <c r="AC32" s="6">
        <v>2.44</v>
      </c>
      <c r="AD32" s="6">
        <v>1217.32</v>
      </c>
      <c r="AE32" s="13">
        <v>25.86</v>
      </c>
      <c r="AF32" s="22">
        <f t="shared" si="3"/>
        <v>679.61400000000015</v>
      </c>
      <c r="AG32" s="6">
        <f t="shared" si="0"/>
        <v>1232.836</v>
      </c>
      <c r="AH32" s="6">
        <f t="shared" si="1"/>
        <v>1912.4500000000003</v>
      </c>
      <c r="AI32" s="19">
        <f t="shared" si="2"/>
        <v>0.35536301602656284</v>
      </c>
      <c r="AJ32" s="21" t="s">
        <v>29</v>
      </c>
    </row>
    <row r="33" spans="1:36" ht="15.75" x14ac:dyDescent="0.25">
      <c r="A33" s="1"/>
      <c r="B33" s="29" t="s">
        <v>30</v>
      </c>
      <c r="C33" s="4">
        <v>0</v>
      </c>
      <c r="D33" s="4">
        <v>52.72</v>
      </c>
      <c r="E33" s="4">
        <v>0</v>
      </c>
      <c r="F33" s="4">
        <v>0</v>
      </c>
      <c r="G33" s="4">
        <v>0</v>
      </c>
      <c r="H33" s="4">
        <v>43.98</v>
      </c>
      <c r="I33" s="6">
        <v>1.41</v>
      </c>
      <c r="J33" s="6">
        <v>16.649999999999999</v>
      </c>
      <c r="K33" s="6">
        <v>57.28</v>
      </c>
      <c r="L33" s="6">
        <v>0</v>
      </c>
      <c r="M33" s="6">
        <v>0</v>
      </c>
      <c r="N33" s="6">
        <v>83.22</v>
      </c>
      <c r="O33" s="6">
        <v>191.48</v>
      </c>
      <c r="P33" s="6">
        <v>0</v>
      </c>
      <c r="Q33" s="6">
        <v>0.48</v>
      </c>
      <c r="R33" s="6">
        <v>0</v>
      </c>
      <c r="S33" s="6">
        <v>1.8</v>
      </c>
      <c r="T33" s="6">
        <v>0</v>
      </c>
      <c r="U33" s="6">
        <v>0.2</v>
      </c>
      <c r="V33" s="6">
        <v>0</v>
      </c>
      <c r="W33" s="6">
        <v>5.9</v>
      </c>
      <c r="X33" s="6">
        <v>0</v>
      </c>
      <c r="Y33" s="6">
        <v>27</v>
      </c>
      <c r="Z33" s="6">
        <v>8.68</v>
      </c>
      <c r="AA33" s="6">
        <v>0</v>
      </c>
      <c r="AB33" s="6">
        <v>43.82</v>
      </c>
      <c r="AC33" s="6">
        <v>27.5</v>
      </c>
      <c r="AD33" s="6">
        <v>255.96</v>
      </c>
      <c r="AE33" s="13">
        <v>18.98</v>
      </c>
      <c r="AF33" s="22">
        <f t="shared" si="3"/>
        <v>569.71199999999999</v>
      </c>
      <c r="AG33" s="6">
        <f t="shared" si="0"/>
        <v>267.34800000000001</v>
      </c>
      <c r="AH33" s="6">
        <f t="shared" si="1"/>
        <v>837.06</v>
      </c>
      <c r="AI33" s="19">
        <f t="shared" si="2"/>
        <v>0.68061070890975561</v>
      </c>
      <c r="AJ33" s="21" t="s">
        <v>30</v>
      </c>
    </row>
    <row r="34" spans="1:36" ht="15.75" x14ac:dyDescent="0.25">
      <c r="A34" s="1"/>
      <c r="B34" s="29" t="s">
        <v>31</v>
      </c>
      <c r="C34" s="4">
        <v>16.72</v>
      </c>
      <c r="D34" s="4">
        <v>72.16</v>
      </c>
      <c r="E34" s="4">
        <v>0</v>
      </c>
      <c r="F34" s="4">
        <v>0</v>
      </c>
      <c r="G34" s="4">
        <v>0</v>
      </c>
      <c r="H34" s="4">
        <v>61.4</v>
      </c>
      <c r="I34" s="6">
        <v>0</v>
      </c>
      <c r="J34" s="6">
        <v>151.85</v>
      </c>
      <c r="K34" s="6">
        <v>0</v>
      </c>
      <c r="L34" s="6">
        <v>0</v>
      </c>
      <c r="M34" s="6">
        <v>0</v>
      </c>
      <c r="N34" s="6">
        <v>87.24</v>
      </c>
      <c r="O34" s="6">
        <v>361.9</v>
      </c>
      <c r="P34" s="6">
        <v>0</v>
      </c>
      <c r="Q34" s="6">
        <v>0</v>
      </c>
      <c r="R34" s="6">
        <v>0</v>
      </c>
      <c r="S34" s="6">
        <v>2.58</v>
      </c>
      <c r="T34" s="6">
        <v>0</v>
      </c>
      <c r="U34" s="6">
        <v>0.2</v>
      </c>
      <c r="V34" s="6">
        <v>0</v>
      </c>
      <c r="W34" s="6">
        <v>3.26</v>
      </c>
      <c r="X34" s="6">
        <v>0.54</v>
      </c>
      <c r="Y34" s="6">
        <v>4.4400000000000004</v>
      </c>
      <c r="Z34" s="6">
        <v>0</v>
      </c>
      <c r="AA34" s="6">
        <v>0</v>
      </c>
      <c r="AB34" s="6">
        <v>19.739999999999998</v>
      </c>
      <c r="AC34" s="6">
        <v>2.8</v>
      </c>
      <c r="AD34" s="6">
        <v>277.56</v>
      </c>
      <c r="AE34" s="13">
        <v>10.34</v>
      </c>
      <c r="AF34" s="22">
        <f t="shared" si="3"/>
        <v>788.96600000000001</v>
      </c>
      <c r="AG34" s="6">
        <f t="shared" si="0"/>
        <v>283.76400000000001</v>
      </c>
      <c r="AH34" s="6">
        <f t="shared" si="1"/>
        <v>1072.73</v>
      </c>
      <c r="AI34" s="19">
        <f t="shared" si="2"/>
        <v>0.73547490980955132</v>
      </c>
      <c r="AJ34" s="21" t="s">
        <v>31</v>
      </c>
    </row>
    <row r="35" spans="1:36" ht="15.75" x14ac:dyDescent="0.25">
      <c r="A35" s="1"/>
      <c r="B35" s="29" t="s">
        <v>32</v>
      </c>
      <c r="C35" s="4">
        <v>8.4600000000000009</v>
      </c>
      <c r="D35" s="4">
        <v>75.5</v>
      </c>
      <c r="E35" s="4">
        <v>0</v>
      </c>
      <c r="F35" s="4">
        <v>0</v>
      </c>
      <c r="G35" s="4">
        <v>0</v>
      </c>
      <c r="H35" s="4">
        <v>57.74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66.16</v>
      </c>
      <c r="O35" s="6">
        <v>171.24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2.46</v>
      </c>
      <c r="X35" s="6">
        <v>0</v>
      </c>
      <c r="Y35" s="6">
        <v>17.14</v>
      </c>
      <c r="Z35" s="6">
        <v>5.6</v>
      </c>
      <c r="AA35" s="6">
        <v>0</v>
      </c>
      <c r="AB35" s="6">
        <v>0</v>
      </c>
      <c r="AC35" s="6">
        <v>12.5</v>
      </c>
      <c r="AD35" s="6">
        <v>253.3</v>
      </c>
      <c r="AE35" s="13">
        <v>10.119999999999999</v>
      </c>
      <c r="AF35" s="22">
        <f t="shared" si="3"/>
        <v>420.84800000000001</v>
      </c>
      <c r="AG35" s="6">
        <f t="shared" si="0"/>
        <v>259.37200000000001</v>
      </c>
      <c r="AH35" s="6">
        <f t="shared" si="1"/>
        <v>680.22</v>
      </c>
      <c r="AI35" s="19">
        <f t="shared" si="2"/>
        <v>0.61869395195671983</v>
      </c>
      <c r="AJ35" s="21" t="s">
        <v>32</v>
      </c>
    </row>
    <row r="36" spans="1:36" ht="13.5" thickBot="1" x14ac:dyDescent="0.25">
      <c r="B36" s="9" t="s">
        <v>3</v>
      </c>
      <c r="C36" s="10">
        <f t="shared" ref="C36:I36" si="4">SUM(C8:C35)</f>
        <v>2334.0929999999998</v>
      </c>
      <c r="D36" s="10">
        <f t="shared" si="4"/>
        <v>1117.8040000000001</v>
      </c>
      <c r="E36" s="10">
        <f t="shared" si="4"/>
        <v>0</v>
      </c>
      <c r="F36" s="10">
        <f t="shared" si="4"/>
        <v>10.66</v>
      </c>
      <c r="G36" s="10">
        <f t="shared" si="4"/>
        <v>2660.6950000000006</v>
      </c>
      <c r="H36" s="10">
        <f t="shared" si="4"/>
        <v>2018.23</v>
      </c>
      <c r="I36" s="10">
        <f t="shared" si="4"/>
        <v>86.530000000000015</v>
      </c>
      <c r="J36" s="10">
        <f>SUM(J8:J35)</f>
        <v>739.07</v>
      </c>
      <c r="K36" s="10">
        <f>SUM(K8:K35)</f>
        <v>2285.3400000000006</v>
      </c>
      <c r="L36" s="10">
        <f>SUM(L8:L35)</f>
        <v>3.06</v>
      </c>
      <c r="M36" s="10">
        <f>SUM(M8:M35)</f>
        <v>1.6449999999999998</v>
      </c>
      <c r="N36" s="10">
        <f t="shared" ref="N36:AE36" si="5">SUM(N8:N35)</f>
        <v>4186.1799999999985</v>
      </c>
      <c r="O36" s="10">
        <f>SUM(O8:O35)</f>
        <v>9427.2039999999979</v>
      </c>
      <c r="P36" s="10">
        <f>SUM(P8:P35)</f>
        <v>4.24</v>
      </c>
      <c r="Q36" s="10">
        <f t="shared" si="5"/>
        <v>43.06</v>
      </c>
      <c r="R36" s="10">
        <f>SUM(R8:R35)</f>
        <v>1.3150000000000002</v>
      </c>
      <c r="S36" s="10">
        <f t="shared" si="5"/>
        <v>63.655999999999985</v>
      </c>
      <c r="T36" s="10">
        <f t="shared" si="5"/>
        <v>2.13</v>
      </c>
      <c r="U36" s="10">
        <f t="shared" si="5"/>
        <v>5.277000000000001</v>
      </c>
      <c r="V36" s="10">
        <f t="shared" si="5"/>
        <v>3.2690000000000001</v>
      </c>
      <c r="W36" s="10">
        <f t="shared" si="5"/>
        <v>148.05500000000004</v>
      </c>
      <c r="X36" s="10">
        <f t="shared" si="5"/>
        <v>72.558000000000007</v>
      </c>
      <c r="Y36" s="10">
        <f>SUM(Y8:Y35)</f>
        <v>1534.4350000000002</v>
      </c>
      <c r="Z36" s="10">
        <f>SUM(Z8:Z35)</f>
        <v>93.823999999999984</v>
      </c>
      <c r="AA36" s="10">
        <f>SUM(AA8:AA35)</f>
        <v>63.539999999999992</v>
      </c>
      <c r="AB36" s="10">
        <f>SUM(AB8:AB35)</f>
        <v>933.7</v>
      </c>
      <c r="AC36" s="10">
        <f t="shared" si="5"/>
        <v>1866.0800000000006</v>
      </c>
      <c r="AD36" s="10">
        <f t="shared" si="5"/>
        <v>63721.074000000008</v>
      </c>
      <c r="AE36" s="14">
        <f t="shared" si="5"/>
        <v>1300.5169999999998</v>
      </c>
      <c r="AF36" s="33">
        <f t="shared" si="3"/>
        <v>30218.556800000002</v>
      </c>
      <c r="AG36" s="34">
        <f t="shared" si="0"/>
        <v>64501.384200000008</v>
      </c>
      <c r="AH36" s="23">
        <f>SUM(AH8:AH35)</f>
        <v>95020.957999999984</v>
      </c>
      <c r="AI36" s="25">
        <f t="shared" si="2"/>
        <v>0.31801991303855309</v>
      </c>
      <c r="AJ36" s="24" t="s">
        <v>3</v>
      </c>
    </row>
    <row r="37" spans="1:36" x14ac:dyDescent="0.2">
      <c r="AF37" s="31"/>
      <c r="AG37" s="31"/>
    </row>
    <row r="39" spans="1:36" x14ac:dyDescent="0.2">
      <c r="AH39" s="31"/>
    </row>
    <row r="41" spans="1:36" x14ac:dyDescent="0.2">
      <c r="B41" s="40"/>
      <c r="C41" s="40"/>
      <c r="D41" s="40"/>
      <c r="E41" s="40"/>
      <c r="AD41" s="31"/>
    </row>
    <row r="45" spans="1:36" x14ac:dyDescent="0.2">
      <c r="B45" s="35" t="s">
        <v>35</v>
      </c>
      <c r="C45" s="35"/>
    </row>
  </sheetData>
  <mergeCells count="1">
    <mergeCell ref="B5:AE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 RIFIUTI </vt:lpstr>
    </vt:vector>
  </TitlesOfParts>
  <Company>GeoCar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 Caruso</dc:creator>
  <cp:lastModifiedBy>User</cp:lastModifiedBy>
  <cp:lastPrinted>2016-03-13T10:37:41Z</cp:lastPrinted>
  <dcterms:created xsi:type="dcterms:W3CDTF">2001-12-31T23:24:11Z</dcterms:created>
  <dcterms:modified xsi:type="dcterms:W3CDTF">2021-04-27T07:08:40Z</dcterms:modified>
</cp:coreProperties>
</file>